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jpeg" ContentType="image/jpeg"/>
  <Override PartName="/xl/media/image1.wmf" ContentType="image/x-wmf"/>
  <Override PartName="/xl/media/image2.jpeg" ContentType="image/jpeg"/>
  <Override PartName="/xl/media/image5.png" ContentType="image/png"/>
  <Override PartName="/xl/media/image3.jpeg" ContentType="image/jpeg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Planilha5" sheetId="1" state="hidden" r:id="rId2"/>
    <sheet name="Planilha10" sheetId="2" state="visible" r:id="rId3"/>
  </sheets>
  <definedNames>
    <definedName function="false" hidden="false" localSheetId="1" name="_xlnm.Print_Area" vbProcedure="false">Planilha10!$A$1:$I$60</definedName>
    <definedName function="false" hidden="false" localSheetId="1" name="_xlnm.Print_Area" vbProcedure="false">Planilha10!$A$1:$I$60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I36" authorId="0">
      <text>
        <r>
          <rPr>
            <b val="true"/>
            <sz val="9"/>
            <color rgb="FF000000"/>
            <rFont val="Segoe UI"/>
            <family val="2"/>
            <charset val="1"/>
          </rPr>
          <t xml:space="preserve">Raffaella Ferreira:
</t>
        </r>
        <r>
          <rPr>
            <sz val="9"/>
            <color rgb="FF000000"/>
            <rFont val="Segoe UI"/>
            <family val="2"/>
            <charset val="1"/>
          </rPr>
          <t xml:space="preserve">calçada</t>
        </r>
      </text>
    </comment>
  </commentList>
</comments>
</file>

<file path=xl/sharedStrings.xml><?xml version="1.0" encoding="utf-8"?>
<sst xmlns="http://schemas.openxmlformats.org/spreadsheetml/2006/main" count="38" uniqueCount="38">
  <si>
    <t xml:space="preserve">SERVIÇO PÚBLICO FEDERAL</t>
  </si>
  <si>
    <t xml:space="preserve">MINISTÉRIO DA EDUCAÇÃO</t>
  </si>
  <si>
    <t xml:space="preserve">INSTITUTO FEDERAL DE EDUCAÇÃO, CIÊNCIA E TECNOLOGIA DO SERTÃO PERNAMBUCANO</t>
  </si>
  <si>
    <t xml:space="preserve">PRÓ-REITORIA DE DESENVOLVIMENTO INSTITUCIONAL - PRODI</t>
  </si>
  <si>
    <t xml:space="preserve">DIRETORIA INSTITUCIONAL DE EXPANSÃO, REESTRUTURAÇÃO E OBRAS – DIERO</t>
  </si>
  <si>
    <t xml:space="preserve">CRONOGRAMA FÍSICO FINANCEIRO</t>
  </si>
  <si>
    <t xml:space="preserve">OBJETO: REFORMA ALOJAMENTOS CAMPUS PETROLINA ZONA RURAL</t>
  </si>
  <si>
    <t xml:space="preserve">DATA:</t>
  </si>
  <si>
    <t xml:space="preserve">LOCAL: PETROLINA – PE</t>
  </si>
  <si>
    <t xml:space="preserve">BDI:</t>
  </si>
  <si>
    <t xml:space="preserve">ITEM</t>
  </si>
  <si>
    <t xml:space="preserve">DESCRIÇÃO</t>
  </si>
  <si>
    <t xml:space="preserve">VALOR</t>
  </si>
  <si>
    <t xml:space="preserve">MESES</t>
  </si>
  <si>
    <t xml:space="preserve">SERVIÇOS PRELIMINARES</t>
  </si>
  <si>
    <t xml:space="preserve">MOVIMENTO DE TERRA</t>
  </si>
  <si>
    <t xml:space="preserve">ESTRUTURA</t>
  </si>
  <si>
    <t xml:space="preserve">COBERTURA</t>
  </si>
  <si>
    <t xml:space="preserve">ALVENARIA </t>
  </si>
  <si>
    <t xml:space="preserve">REVESTIMENTO</t>
  </si>
  <si>
    <t xml:space="preserve">PISO</t>
  </si>
  <si>
    <t xml:space="preserve">ESQUADRIA</t>
  </si>
  <si>
    <t xml:space="preserve">SOLEIRAS, BANCADAS E DIVISÓRIAS</t>
  </si>
  <si>
    <t xml:space="preserve">FORRO</t>
  </si>
  <si>
    <t xml:space="preserve">PINTURA</t>
  </si>
  <si>
    <t xml:space="preserve">SERVIÇOS COMPLEMENTARES</t>
  </si>
  <si>
    <t xml:space="preserve">PAVIMENTAÇÃO</t>
  </si>
  <si>
    <t xml:space="preserve">RAMPAS</t>
  </si>
  <si>
    <t xml:space="preserve">INSTALAÇÕES HIDRÁULICAS</t>
  </si>
  <si>
    <t xml:space="preserve">INSTALAÇÕES ELÉTRICAS DE BAIXA TENSÃO</t>
  </si>
  <si>
    <t xml:space="preserve">SERVIÇOS FINAIS</t>
  </si>
  <si>
    <t xml:space="preserve">TOTAL</t>
  </si>
  <si>
    <t xml:space="preserve">% EXECUTADO MENSAL</t>
  </si>
  <si>
    <t xml:space="preserve">VALOR TOTAL ACUMULADO</t>
  </si>
  <si>
    <t xml:space="preserve">% ACUMULADO</t>
  </si>
  <si>
    <t xml:space="preserve">Lais Sampaio Machado</t>
  </si>
  <si>
    <t xml:space="preserve">Engenheira Civil</t>
  </si>
  <si>
    <t xml:space="preserve">SIAPE:2329263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</si>
</sst>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DD/MM/YY"/>
    <numFmt numFmtId="167" formatCode="0.00%"/>
  </numFmts>
  <fonts count="15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0"/>
      <charset val="1"/>
    </font>
    <font>
      <sz val="10"/>
      <color rgb="FF000000"/>
      <name val="Arial"/>
      <family val="2"/>
      <charset val="1"/>
    </font>
    <font>
      <b val="true"/>
      <i val="true"/>
      <u val="single"/>
      <sz val="11"/>
      <color rgb="FF000000"/>
      <name val="Arial"/>
      <family val="0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0"/>
      <charset val="1"/>
    </font>
    <font>
      <b val="true"/>
      <sz val="11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99CC66"/>
        <bgColor rgb="FFCCCCCC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 style="thin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5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 1" xfId="20" builtinId="53" customBuiltin="true"/>
    <cellStyle name="Heading1 2" xfId="21" builtinId="53" customBuiltin="true"/>
    <cellStyle name="Normal 2" xfId="22" builtinId="53" customBuiltin="true"/>
    <cellStyle name="Result 3" xfId="23" builtinId="53" customBuiltin="true"/>
    <cellStyle name="Result2 4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6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4.jpeg"/><Relationship Id="rId3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21960</xdr:colOff>
      <xdr:row>0</xdr:row>
      <xdr:rowOff>71280</xdr:rowOff>
    </xdr:from>
    <xdr:to>
      <xdr:col>7</xdr:col>
      <xdr:colOff>393480</xdr:colOff>
      <xdr:row>6</xdr:row>
      <xdr:rowOff>62640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4169520" y="71280"/>
          <a:ext cx="1028880" cy="10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8280</xdr:colOff>
      <xdr:row>0</xdr:row>
      <xdr:rowOff>104040</xdr:rowOff>
    </xdr:from>
    <xdr:to>
      <xdr:col>2</xdr:col>
      <xdr:colOff>612000</xdr:colOff>
      <xdr:row>5</xdr:row>
      <xdr:rowOff>28440</xdr:rowOff>
    </xdr:to>
    <xdr:pic>
      <xdr:nvPicPr>
        <xdr:cNvPr id="1" name="Imagem 2" descr=""/>
        <xdr:cNvPicPr/>
      </xdr:nvPicPr>
      <xdr:blipFill>
        <a:blip r:embed="rId2"/>
        <a:srcRect l="1894" t="4992" r="4427" b="4928"/>
        <a:stretch/>
      </xdr:blipFill>
      <xdr:spPr>
        <a:xfrm>
          <a:off x="8280" y="104040"/>
          <a:ext cx="2122560" cy="829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0</xdr:row>
      <xdr:rowOff>38160</xdr:rowOff>
    </xdr:from>
    <xdr:to>
      <xdr:col>1</xdr:col>
      <xdr:colOff>2059200</xdr:colOff>
      <xdr:row>0</xdr:row>
      <xdr:rowOff>954000</xdr:rowOff>
    </xdr:to>
    <xdr:pic>
      <xdr:nvPicPr>
        <xdr:cNvPr id="2" name="Imagem 3" descr=""/>
        <xdr:cNvPicPr/>
      </xdr:nvPicPr>
      <xdr:blipFill>
        <a:blip r:embed="rId1"/>
        <a:stretch/>
      </xdr:blipFill>
      <xdr:spPr>
        <a:xfrm>
          <a:off x="57240" y="38160"/>
          <a:ext cx="2514240" cy="915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638280</xdr:colOff>
      <xdr:row>0</xdr:row>
      <xdr:rowOff>45360</xdr:rowOff>
    </xdr:from>
    <xdr:to>
      <xdr:col>4</xdr:col>
      <xdr:colOff>443880</xdr:colOff>
      <xdr:row>0</xdr:row>
      <xdr:rowOff>1075680</xdr:rowOff>
    </xdr:to>
    <xdr:pic>
      <xdr:nvPicPr>
        <xdr:cNvPr id="3" name="Imagem 4" descr=""/>
        <xdr:cNvPicPr/>
      </xdr:nvPicPr>
      <xdr:blipFill>
        <a:blip r:embed="rId2"/>
        <a:stretch/>
      </xdr:blipFill>
      <xdr:spPr>
        <a:xfrm>
          <a:off x="6287760" y="45360"/>
          <a:ext cx="986040" cy="1030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928800</xdr:colOff>
      <xdr:row>0</xdr:row>
      <xdr:rowOff>50040</xdr:rowOff>
    </xdr:from>
    <xdr:to>
      <xdr:col>8</xdr:col>
      <xdr:colOff>869760</xdr:colOff>
      <xdr:row>1</xdr:row>
      <xdr:rowOff>61200</xdr:rowOff>
    </xdr:to>
    <xdr:pic>
      <xdr:nvPicPr>
        <xdr:cNvPr id="4" name="Figura1" descr=""/>
        <xdr:cNvPicPr/>
      </xdr:nvPicPr>
      <xdr:blipFill>
        <a:blip r:embed="rId3"/>
        <a:stretch/>
      </xdr:blipFill>
      <xdr:spPr>
        <a:xfrm>
          <a:off x="11512080" y="50040"/>
          <a:ext cx="1227600" cy="1135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4.25" outlineLevelRow="0" outlineLevelCol="0"/>
  <cols>
    <col collapsed="false" customWidth="true" hidden="false" outlineLevel="0" max="1" min="1" style="0" width="10.62"/>
    <col collapsed="false" customWidth="true" hidden="false" outlineLevel="0" max="2" min="2" style="0" width="9"/>
    <col collapsed="false" customWidth="true" hidden="false" outlineLevel="0" max="1025" min="3" style="0" width="8.49"/>
  </cols>
  <sheetData/>
  <printOptions headings="false" gridLines="false" gridLinesSet="true" horizontalCentered="true" verticalCentered="false"/>
  <pageMargins left="0" right="0" top="0.39375" bottom="0.39375" header="0.511805555555555" footer="0"/>
  <pageSetup paperSize="77" scale="100" firstPageNumber="1" fitToWidth="1" fitToHeight="1" pageOrder="overThenDown" orientation="landscape" blackAndWhite="false" draft="false" cellComments="none" useFirstPageNumber="true" horizontalDpi="300" verticalDpi="300" copies="1"/>
  <headerFooter differentFirst="false" differentOddEven="false">
    <oddHeader/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60"/>
  <sheetViews>
    <sheetView showFormulas="false" showGridLines="true" showRowColHeaders="true" showZeros="true" rightToLeft="false" tabSelected="true" showOutlineSymbols="true" defaultGridColor="true" view="pageBreakPreview" topLeftCell="A31" colorId="64" zoomScale="80" zoomScaleNormal="80" zoomScalePageLayoutView="80" workbookViewId="0">
      <selection pane="topLeft" activeCell="J50" activeCellId="0" sqref="J50"/>
    </sheetView>
  </sheetViews>
  <sheetFormatPr defaultRowHeight="14.25" outlineLevelRow="0" outlineLevelCol="0"/>
  <cols>
    <col collapsed="false" customWidth="true" hidden="false" outlineLevel="0" max="1" min="1" style="1" width="6.62"/>
    <col collapsed="false" customWidth="true" hidden="false" outlineLevel="0" max="2" min="2" style="1" width="49.75"/>
    <col collapsed="false" customWidth="true" hidden="false" outlineLevel="0" max="3" min="3" style="1" width="16.62"/>
    <col collapsed="false" customWidth="true" hidden="false" outlineLevel="0" max="5" min="4" style="1" width="15.25"/>
    <col collapsed="false" customWidth="true" hidden="false" outlineLevel="0" max="9" min="6" style="1" width="16.62"/>
    <col collapsed="false" customWidth="true" hidden="false" outlineLevel="0" max="10" min="10" style="1" width="13.25"/>
    <col collapsed="false" customWidth="true" hidden="false" outlineLevel="0" max="1025" min="11" style="1" width="9"/>
  </cols>
  <sheetData>
    <row r="1" customFormat="false" ht="88.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</row>
    <row r="2" customFormat="false" ht="1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</row>
    <row r="3" customFormat="false" ht="15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</row>
    <row r="4" customFormat="false" ht="15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</row>
    <row r="5" customFormat="false" ht="15" hidden="false" customHeight="false" outlineLevel="0" collapsed="false">
      <c r="A5" s="3" t="s">
        <v>3</v>
      </c>
      <c r="B5" s="3"/>
      <c r="C5" s="3"/>
      <c r="D5" s="3"/>
      <c r="E5" s="3"/>
      <c r="F5" s="3"/>
      <c r="G5" s="3"/>
      <c r="H5" s="3"/>
      <c r="I5" s="3"/>
    </row>
    <row r="6" customFormat="false" ht="15" hidden="false" customHeight="false" outlineLevel="0" collapsed="false">
      <c r="A6" s="3" t="s">
        <v>4</v>
      </c>
      <c r="B6" s="3"/>
      <c r="C6" s="3"/>
      <c r="D6" s="3"/>
      <c r="E6" s="3"/>
      <c r="F6" s="3"/>
      <c r="G6" s="3"/>
      <c r="H6" s="3"/>
      <c r="I6" s="3"/>
    </row>
    <row r="7" customFormat="false" ht="14.2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</row>
    <row r="8" customFormat="false" ht="21" hidden="false" customHeight="true" outlineLevel="0" collapsed="false">
      <c r="A8" s="5" t="s">
        <v>5</v>
      </c>
      <c r="B8" s="5"/>
      <c r="C8" s="5"/>
      <c r="D8" s="5"/>
      <c r="E8" s="5"/>
      <c r="F8" s="5"/>
      <c r="G8" s="5"/>
      <c r="H8" s="5"/>
      <c r="I8" s="5"/>
    </row>
    <row r="9" customFormat="false" ht="9.75" hidden="false" customHeight="true" outlineLevel="0" collapsed="false">
      <c r="A9" s="4"/>
      <c r="B9" s="4"/>
      <c r="C9" s="4"/>
      <c r="D9" s="4"/>
      <c r="E9" s="4"/>
      <c r="F9" s="4"/>
      <c r="G9" s="4"/>
      <c r="H9" s="4"/>
      <c r="I9" s="4"/>
    </row>
    <row r="10" customFormat="false" ht="15" hidden="false" customHeight="false" outlineLevel="0" collapsed="false">
      <c r="A10" s="6" t="s">
        <v>6</v>
      </c>
      <c r="B10" s="6"/>
      <c r="C10" s="6"/>
      <c r="D10" s="6"/>
      <c r="E10" s="6"/>
      <c r="F10" s="6"/>
      <c r="G10" s="7"/>
      <c r="H10" s="8" t="s">
        <v>7</v>
      </c>
      <c r="I10" s="9" t="n">
        <v>42776</v>
      </c>
    </row>
    <row r="11" customFormat="false" ht="15" hidden="false" customHeight="false" outlineLevel="0" collapsed="false">
      <c r="A11" s="6" t="s">
        <v>8</v>
      </c>
      <c r="B11" s="6"/>
      <c r="C11" s="6"/>
      <c r="D11" s="6"/>
      <c r="E11" s="6"/>
      <c r="F11" s="5"/>
      <c r="G11" s="7"/>
      <c r="H11" s="8" t="s">
        <v>9</v>
      </c>
      <c r="I11" s="10" t="n">
        <v>0.2628</v>
      </c>
    </row>
    <row r="12" customFormat="false" ht="8.25" hidden="false" customHeight="true" outlineLevel="0" collapsed="false">
      <c r="A12" s="2"/>
      <c r="B12" s="2"/>
      <c r="C12" s="2"/>
      <c r="D12" s="2"/>
      <c r="E12" s="2"/>
      <c r="F12" s="2"/>
      <c r="G12" s="2"/>
      <c r="H12" s="2"/>
      <c r="I12" s="2"/>
    </row>
    <row r="13" customFormat="false" ht="15.75" hidden="false" customHeight="false" outlineLevel="0" collapsed="false">
      <c r="A13" s="11" t="s">
        <v>10</v>
      </c>
      <c r="B13" s="11" t="s">
        <v>11</v>
      </c>
      <c r="C13" s="11" t="s">
        <v>12</v>
      </c>
      <c r="D13" s="11" t="s">
        <v>13</v>
      </c>
      <c r="E13" s="11"/>
      <c r="F13" s="11"/>
      <c r="G13" s="11"/>
      <c r="H13" s="11"/>
      <c r="I13" s="11"/>
    </row>
    <row r="14" customFormat="false" ht="15.75" hidden="false" customHeight="false" outlineLevel="0" collapsed="false">
      <c r="A14" s="11"/>
      <c r="B14" s="11"/>
      <c r="C14" s="11"/>
      <c r="D14" s="11" t="n">
        <v>1</v>
      </c>
      <c r="E14" s="11" t="n">
        <v>2</v>
      </c>
      <c r="F14" s="11" t="n">
        <v>3</v>
      </c>
      <c r="G14" s="11" t="n">
        <v>4</v>
      </c>
      <c r="H14" s="11" t="n">
        <v>5</v>
      </c>
      <c r="I14" s="11" t="n">
        <v>6</v>
      </c>
    </row>
    <row r="15" customFormat="false" ht="15.95" hidden="false" customHeight="true" outlineLevel="0" collapsed="false">
      <c r="A15" s="12" t="n">
        <v>1</v>
      </c>
      <c r="B15" s="13" t="s">
        <v>14</v>
      </c>
      <c r="C15" s="14" t="n">
        <v>373457.21</v>
      </c>
      <c r="D15" s="15" t="n">
        <f aca="false">$C$15*D16</f>
        <v>99136.3396011618</v>
      </c>
      <c r="E15" s="15" t="n">
        <f aca="false">$C$15*E16</f>
        <v>27593.409947229</v>
      </c>
      <c r="F15" s="15" t="n">
        <f aca="false">$C$15*F16</f>
        <v>95770.3152644999</v>
      </c>
      <c r="G15" s="15" t="n">
        <f aca="false">$C$15*G16</f>
        <v>27593.409947229</v>
      </c>
      <c r="H15" s="15" t="n">
        <f aca="false">$C$15*H16</f>
        <v>95770.3152644999</v>
      </c>
      <c r="I15" s="15" t="n">
        <f aca="false">$C$15*I16</f>
        <v>27593.409947229</v>
      </c>
      <c r="J15" s="16"/>
    </row>
    <row r="16" customFormat="false" ht="15" hidden="false" customHeight="false" outlineLevel="0" collapsed="false">
      <c r="A16" s="12"/>
      <c r="B16" s="13"/>
      <c r="C16" s="17" t="n">
        <f aca="false">C15/C49</f>
        <v>0.15546729574135</v>
      </c>
      <c r="D16" s="18" t="n">
        <v>0.265455685274256</v>
      </c>
      <c r="E16" s="18" t="n">
        <v>0.0738864030693878</v>
      </c>
      <c r="F16" s="18" t="n">
        <v>0.256442539332685</v>
      </c>
      <c r="G16" s="18" t="n">
        <v>0.0738864030693878</v>
      </c>
      <c r="H16" s="18" t="n">
        <v>0.256442539332685</v>
      </c>
      <c r="I16" s="19" t="n">
        <v>0.0738864030693878</v>
      </c>
      <c r="J16" s="16" t="n">
        <v>0.265455685274256</v>
      </c>
      <c r="K16" s="1" t="n">
        <v>0.0738864030693878</v>
      </c>
      <c r="L16" s="1" t="n">
        <v>0.256442539332685</v>
      </c>
      <c r="M16" s="1" t="n">
        <v>0.0738864030693878</v>
      </c>
      <c r="N16" s="1" t="n">
        <v>0.256442539332685</v>
      </c>
      <c r="O16" s="1" t="n">
        <v>0.0738864030693878</v>
      </c>
    </row>
    <row r="17" s="24" customFormat="true" ht="15.95" hidden="false" customHeight="true" outlineLevel="0" collapsed="false">
      <c r="A17" s="20" t="n">
        <v>2</v>
      </c>
      <c r="B17" s="21" t="s">
        <v>15</v>
      </c>
      <c r="C17" s="22" t="n">
        <v>16944.743</v>
      </c>
      <c r="D17" s="23"/>
      <c r="E17" s="23"/>
      <c r="F17" s="23"/>
      <c r="G17" s="23"/>
      <c r="H17" s="23"/>
      <c r="I17" s="15" t="n">
        <v>16944.74</v>
      </c>
      <c r="J17" s="16"/>
    </row>
    <row r="18" customFormat="false" ht="12" hidden="false" customHeight="true" outlineLevel="0" collapsed="false">
      <c r="A18" s="20"/>
      <c r="B18" s="21"/>
      <c r="C18" s="17" t="n">
        <f aca="false">C17/$C$49</f>
        <v>0.00705396307984567</v>
      </c>
      <c r="D18" s="25"/>
      <c r="E18" s="25"/>
      <c r="F18" s="25"/>
      <c r="G18" s="25"/>
      <c r="H18" s="25"/>
      <c r="I18" s="18" t="n">
        <f aca="false">I17/$C$17</f>
        <v>0.999999822953939</v>
      </c>
      <c r="J18" s="16"/>
    </row>
    <row r="19" s="24" customFormat="true" ht="15.95" hidden="false" customHeight="true" outlineLevel="0" collapsed="false">
      <c r="A19" s="20" t="n">
        <v>3</v>
      </c>
      <c r="B19" s="21" t="s">
        <v>16</v>
      </c>
      <c r="C19" s="22" t="n">
        <v>17337.61</v>
      </c>
      <c r="D19" s="15" t="n">
        <f aca="false">$C$19*D20</f>
        <v>75.0853621100391</v>
      </c>
      <c r="E19" s="15"/>
      <c r="F19" s="15" t="n">
        <f aca="false">$C$19*F20</f>
        <v>75.0853621100391</v>
      </c>
      <c r="G19" s="15"/>
      <c r="H19" s="15" t="n">
        <f aca="false">$C$19*H20</f>
        <v>75.0853621100391</v>
      </c>
      <c r="I19" s="15" t="n">
        <f aca="false">$C$19*I20</f>
        <v>17112.3557907883</v>
      </c>
      <c r="J19" s="16"/>
    </row>
    <row r="20" customFormat="false" ht="12" hidden="false" customHeight="true" outlineLevel="0" collapsed="false">
      <c r="A20" s="20"/>
      <c r="B20" s="21"/>
      <c r="C20" s="17" t="n">
        <f aca="false">C19/$C$49</f>
        <v>0.007217510518322</v>
      </c>
      <c r="D20" s="18" t="n">
        <v>0.0043307792775382</v>
      </c>
      <c r="E20" s="25"/>
      <c r="F20" s="18" t="n">
        <v>0.0043307792775382</v>
      </c>
      <c r="G20" s="25"/>
      <c r="H20" s="18" t="n">
        <v>0.0043307792775382</v>
      </c>
      <c r="I20" s="18" t="n">
        <v>0.987007770435965</v>
      </c>
      <c r="J20" s="16" t="n">
        <v>0.0043307792775382</v>
      </c>
      <c r="L20" s="1" t="n">
        <v>0.0043307792775382</v>
      </c>
      <c r="N20" s="1" t="n">
        <v>0.0043307792775382</v>
      </c>
      <c r="O20" s="1" t="n">
        <v>0.987007770435965</v>
      </c>
    </row>
    <row r="21" s="24" customFormat="true" ht="15.95" hidden="false" customHeight="true" outlineLevel="0" collapsed="false">
      <c r="A21" s="20" t="n">
        <v>4</v>
      </c>
      <c r="B21" s="21" t="s">
        <v>17</v>
      </c>
      <c r="C21" s="22" t="n">
        <v>177883.387</v>
      </c>
      <c r="D21" s="23"/>
      <c r="E21" s="23" t="n">
        <f aca="false">$C$21*E22</f>
        <v>59294.4583814955</v>
      </c>
      <c r="F21" s="23"/>
      <c r="G21" s="23" t="n">
        <f aca="false">$C$21*G22</f>
        <v>59294.4583814955</v>
      </c>
      <c r="H21" s="23"/>
      <c r="I21" s="23" t="n">
        <f aca="false">$C$21*I22</f>
        <v>59294.4583814955</v>
      </c>
      <c r="J21" s="16"/>
    </row>
    <row r="22" customFormat="false" ht="12" hidden="false" customHeight="true" outlineLevel="0" collapsed="false">
      <c r="A22" s="20"/>
      <c r="B22" s="21"/>
      <c r="C22" s="17" t="n">
        <f aca="false">C21/$C$49</f>
        <v>0.0740514532687748</v>
      </c>
      <c r="D22" s="25"/>
      <c r="E22" s="18" t="n">
        <v>0.333333311117443</v>
      </c>
      <c r="F22" s="23"/>
      <c r="G22" s="18" t="n">
        <v>0.333333311117443</v>
      </c>
      <c r="H22" s="25"/>
      <c r="I22" s="18" t="n">
        <v>0.333333311117443</v>
      </c>
      <c r="J22" s="16"/>
      <c r="K22" s="1" t="n">
        <v>0.333333311117443</v>
      </c>
      <c r="M22" s="1" t="n">
        <v>0.333333311117443</v>
      </c>
      <c r="O22" s="1" t="n">
        <v>0.333333311117443</v>
      </c>
    </row>
    <row r="23" s="24" customFormat="true" ht="15.95" hidden="false" customHeight="true" outlineLevel="0" collapsed="false">
      <c r="A23" s="20" t="n">
        <v>5</v>
      </c>
      <c r="B23" s="21" t="s">
        <v>18</v>
      </c>
      <c r="C23" s="22" t="n">
        <v>36979.38</v>
      </c>
      <c r="D23" s="23" t="n">
        <f aca="false">D24*$C$23</f>
        <v>4666.17113687661</v>
      </c>
      <c r="E23" s="23"/>
      <c r="F23" s="23" t="n">
        <f aca="false">F24*$C$23</f>
        <v>4666.17113687661</v>
      </c>
      <c r="G23" s="23"/>
      <c r="H23" s="23" t="n">
        <f aca="false">H24*$C$23</f>
        <v>4666.17113687661</v>
      </c>
      <c r="I23" s="23" t="n">
        <f aca="false">I24*$C$23</f>
        <v>22980.8719583081</v>
      </c>
      <c r="J23" s="16"/>
    </row>
    <row r="24" customFormat="false" ht="12" hidden="false" customHeight="true" outlineLevel="0" collapsed="false">
      <c r="A24" s="20"/>
      <c r="B24" s="21"/>
      <c r="C24" s="17" t="n">
        <f aca="false">C23/$C$49</f>
        <v>0.0153942247005802</v>
      </c>
      <c r="D24" s="18" t="n">
        <v>0.126183054904561</v>
      </c>
      <c r="E24" s="23"/>
      <c r="F24" s="18" t="n">
        <v>0.126183054904561</v>
      </c>
      <c r="G24" s="25"/>
      <c r="H24" s="18" t="n">
        <v>0.126183054904561</v>
      </c>
      <c r="I24" s="18" t="n">
        <v>0.621450980473662</v>
      </c>
      <c r="J24" s="16" t="n">
        <v>0.126183054904561</v>
      </c>
      <c r="L24" s="1" t="n">
        <v>0.126183054904561</v>
      </c>
      <c r="N24" s="1" t="n">
        <v>0.126183054904561</v>
      </c>
      <c r="O24" s="1" t="n">
        <v>0.621450980473662</v>
      </c>
    </row>
    <row r="25" customFormat="false" ht="15.95" hidden="false" customHeight="true" outlineLevel="0" collapsed="false">
      <c r="A25" s="20" t="n">
        <v>6</v>
      </c>
      <c r="B25" s="21" t="s">
        <v>19</v>
      </c>
      <c r="C25" s="22" t="n">
        <v>129519.4</v>
      </c>
      <c r="D25" s="23" t="n">
        <f aca="false">D26*$C$25</f>
        <v>26518.033757642</v>
      </c>
      <c r="E25" s="23"/>
      <c r="F25" s="23" t="n">
        <f aca="false">F26*$C$25</f>
        <v>26518.033757642</v>
      </c>
      <c r="G25" s="23"/>
      <c r="H25" s="23" t="n">
        <f aca="false">H26*$C$25</f>
        <v>26518.033757642</v>
      </c>
      <c r="I25" s="23" t="n">
        <f aca="false">I26*$C$25</f>
        <v>49965.2652892567</v>
      </c>
      <c r="J25" s="16" t="n">
        <v>0.204741789705959</v>
      </c>
      <c r="L25" s="1" t="n">
        <v>0.204741789705959</v>
      </c>
      <c r="N25" s="1" t="n">
        <v>0.204741789705959</v>
      </c>
      <c r="O25" s="1" t="n">
        <v>0.385774372713715</v>
      </c>
    </row>
    <row r="26" customFormat="false" ht="12" hidden="false" customHeight="true" outlineLevel="0" collapsed="false">
      <c r="A26" s="20"/>
      <c r="B26" s="21"/>
      <c r="C26" s="17" t="n">
        <f aca="false">C25/$C$49</f>
        <v>0.0539179063219645</v>
      </c>
      <c r="D26" s="18" t="n">
        <v>0.204741789705959</v>
      </c>
      <c r="E26" s="26"/>
      <c r="F26" s="18" t="n">
        <v>0.204741789705959</v>
      </c>
      <c r="G26" s="25"/>
      <c r="H26" s="18" t="n">
        <v>0.204741789705959</v>
      </c>
      <c r="I26" s="18" t="n">
        <v>0.385774372713715</v>
      </c>
      <c r="J26" s="16" t="n">
        <v>0.0821811123187631</v>
      </c>
      <c r="K26" s="1" t="n">
        <v>0.25115209675527</v>
      </c>
      <c r="L26" s="1" t="n">
        <v>0.0821811123187631</v>
      </c>
      <c r="M26" s="1" t="n">
        <v>0.25115209675527</v>
      </c>
      <c r="N26" s="1" t="n">
        <v>0.0821811123187631</v>
      </c>
      <c r="O26" s="1" t="n">
        <v>0.25115209675527</v>
      </c>
    </row>
    <row r="27" s="24" customFormat="true" ht="15.95" hidden="false" customHeight="true" outlineLevel="0" collapsed="false">
      <c r="A27" s="20" t="n">
        <v>7</v>
      </c>
      <c r="B27" s="21" t="s">
        <v>20</v>
      </c>
      <c r="C27" s="22" t="n">
        <v>186639.69</v>
      </c>
      <c r="D27" s="23" t="n">
        <f aca="false">D28*$C$27</f>
        <v>15338.2573270291</v>
      </c>
      <c r="E27" s="23" t="n">
        <f aca="false">E28*$C$27</f>
        <v>46874.9494812536</v>
      </c>
      <c r="F27" s="23" t="n">
        <f aca="false">F28*$C$27</f>
        <v>15338.2573270291</v>
      </c>
      <c r="G27" s="23" t="n">
        <f aca="false">G28*$C$27</f>
        <v>46874.9494812536</v>
      </c>
      <c r="H27" s="23" t="n">
        <f aca="false">H28*$C$27</f>
        <v>15338.2573270291</v>
      </c>
      <c r="I27" s="23" t="n">
        <f aca="false">I28*$C$27</f>
        <v>46874.9494812536</v>
      </c>
      <c r="J27" s="16"/>
      <c r="K27" s="24" t="n">
        <v>0.333333324555578</v>
      </c>
      <c r="M27" s="24" t="n">
        <v>0.333333324555578</v>
      </c>
      <c r="O27" s="24" t="n">
        <v>0.333333324555578</v>
      </c>
    </row>
    <row r="28" customFormat="false" ht="12" hidden="false" customHeight="true" outlineLevel="0" collapsed="false">
      <c r="A28" s="20"/>
      <c r="B28" s="21"/>
      <c r="C28" s="17" t="n">
        <f aca="false">C27/$C$49</f>
        <v>0.0776966332563345</v>
      </c>
      <c r="D28" s="18" t="n">
        <v>0.0821811123187631</v>
      </c>
      <c r="E28" s="18" t="n">
        <v>0.25115209675527</v>
      </c>
      <c r="F28" s="18" t="n">
        <v>0.0821811123187631</v>
      </c>
      <c r="G28" s="18" t="n">
        <v>0.25115209675527</v>
      </c>
      <c r="H28" s="18" t="n">
        <v>0.0821811123187631</v>
      </c>
      <c r="I28" s="18" t="n">
        <v>0.25115209675527</v>
      </c>
      <c r="J28" s="16"/>
      <c r="K28" s="1" t="n">
        <v>0.33333327025281</v>
      </c>
      <c r="M28" s="1" t="n">
        <v>0.33333327025281</v>
      </c>
      <c r="O28" s="1" t="n">
        <v>0.33333327025281</v>
      </c>
    </row>
    <row r="29" customFormat="false" ht="15.95" hidden="false" customHeight="true" outlineLevel="0" collapsed="false">
      <c r="A29" s="20" t="n">
        <v>8</v>
      </c>
      <c r="B29" s="21" t="s">
        <v>21</v>
      </c>
      <c r="C29" s="22" t="n">
        <v>468797.88</v>
      </c>
      <c r="D29" s="23"/>
      <c r="E29" s="23" t="n">
        <f aca="false">E30*$C$29</f>
        <v>156265.955885007</v>
      </c>
      <c r="F29" s="23"/>
      <c r="G29" s="23" t="n">
        <f aca="false">G30*$C$29</f>
        <v>156265.955885007</v>
      </c>
      <c r="H29" s="23"/>
      <c r="I29" s="23" t="n">
        <f aca="false">I30*$C$29</f>
        <v>156265.955885007</v>
      </c>
      <c r="J29" s="16"/>
      <c r="K29" s="1" t="n">
        <v>0.333333250840438</v>
      </c>
      <c r="M29" s="1" t="n">
        <v>0.333333250840438</v>
      </c>
      <c r="O29" s="1" t="n">
        <v>0.333333250840438</v>
      </c>
    </row>
    <row r="30" customFormat="false" ht="12" hidden="false" customHeight="true" outlineLevel="0" collapsed="false">
      <c r="A30" s="20"/>
      <c r="B30" s="21"/>
      <c r="C30" s="17" t="n">
        <f aca="false">C29/$C$49</f>
        <v>0.19515686590407</v>
      </c>
      <c r="D30" s="25"/>
      <c r="E30" s="18" t="n">
        <v>0.333333324555578</v>
      </c>
      <c r="F30" s="25"/>
      <c r="G30" s="18" t="n">
        <v>0.333333324555578</v>
      </c>
      <c r="H30" s="23"/>
      <c r="I30" s="19" t="n">
        <v>0.333333324555578</v>
      </c>
      <c r="J30" s="16"/>
      <c r="K30" s="1" t="n">
        <v>0.333333316566386</v>
      </c>
      <c r="M30" s="1" t="n">
        <v>0.333333316566386</v>
      </c>
      <c r="O30" s="1" t="n">
        <v>0.333333316566386</v>
      </c>
    </row>
    <row r="31" s="24" customFormat="true" ht="15.95" hidden="false" customHeight="true" outlineLevel="0" collapsed="false">
      <c r="A31" s="20" t="n">
        <v>9</v>
      </c>
      <c r="B31" s="21" t="s">
        <v>22</v>
      </c>
      <c r="C31" s="22" t="n">
        <v>214340.032</v>
      </c>
      <c r="D31" s="23"/>
      <c r="E31" s="23" t="n">
        <f aca="false">E32*$C$31</f>
        <v>71446.6596518034</v>
      </c>
      <c r="F31" s="23"/>
      <c r="G31" s="23" t="n">
        <f aca="false">G32*$C$31</f>
        <v>71446.6596518035</v>
      </c>
      <c r="H31" s="23"/>
      <c r="I31" s="23" t="n">
        <f aca="false">I32*$C$31</f>
        <v>71446.6596518035</v>
      </c>
      <c r="J31" s="16"/>
      <c r="K31" s="24" t="n">
        <v>0.333333333333333</v>
      </c>
      <c r="M31" s="24" t="n">
        <v>0.333333333333333</v>
      </c>
      <c r="O31" s="24" t="n">
        <v>0.333333333333333</v>
      </c>
    </row>
    <row r="32" customFormat="false" ht="12" hidden="false" customHeight="true" outlineLevel="0" collapsed="false">
      <c r="A32" s="20"/>
      <c r="B32" s="21"/>
      <c r="C32" s="17" t="n">
        <f aca="false">C31/$C$49</f>
        <v>0.0892280675051218</v>
      </c>
      <c r="D32" s="25"/>
      <c r="E32" s="18" t="n">
        <v>0.333333250840438</v>
      </c>
      <c r="F32" s="23"/>
      <c r="G32" s="18" t="n">
        <v>0.333333250840438</v>
      </c>
      <c r="H32" s="23"/>
      <c r="I32" s="18" t="n">
        <v>0.333333250840438</v>
      </c>
      <c r="J32" s="16"/>
      <c r="N32" s="1" t="n">
        <v>0.52376673707125</v>
      </c>
      <c r="O32" s="1" t="n">
        <v>0.47623326292875</v>
      </c>
    </row>
    <row r="33" s="24" customFormat="true" ht="15.95" hidden="false" customHeight="true" outlineLevel="0" collapsed="false">
      <c r="A33" s="20" t="n">
        <v>10</v>
      </c>
      <c r="B33" s="21" t="s">
        <v>23</v>
      </c>
      <c r="C33" s="22" t="n">
        <v>42197.62</v>
      </c>
      <c r="D33" s="27"/>
      <c r="E33" s="27" t="n">
        <f aca="false">E34*$C$33</f>
        <v>14065.8698523295</v>
      </c>
      <c r="F33" s="27"/>
      <c r="G33" s="27" t="n">
        <f aca="false">G34*$C$33</f>
        <v>14065.8698523295</v>
      </c>
      <c r="H33" s="27"/>
      <c r="I33" s="27" t="n">
        <f aca="false">I34*$C$33</f>
        <v>14065.8698523295</v>
      </c>
      <c r="J33" s="16"/>
      <c r="O33" s="24" t="n">
        <v>1</v>
      </c>
    </row>
    <row r="34" customFormat="false" ht="12" hidden="false" customHeight="true" outlineLevel="0" collapsed="false">
      <c r="A34" s="20"/>
      <c r="B34" s="21"/>
      <c r="C34" s="17" t="n">
        <f aca="false">C33/$C$49</f>
        <v>0.0175665369216492</v>
      </c>
      <c r="D34" s="25"/>
      <c r="E34" s="18" t="n">
        <v>0.333333250840438</v>
      </c>
      <c r="F34" s="25"/>
      <c r="G34" s="18" t="n">
        <v>0.333333250840438</v>
      </c>
      <c r="H34" s="23"/>
      <c r="I34" s="19" t="n">
        <v>0.333333250840438</v>
      </c>
      <c r="J34" s="16" t="n">
        <v>0.192184443771811</v>
      </c>
      <c r="K34" s="1" t="n">
        <v>0.141148841371935</v>
      </c>
      <c r="L34" s="1" t="n">
        <v>0.192184443771811</v>
      </c>
      <c r="M34" s="1" t="n">
        <v>0.141148841371935</v>
      </c>
      <c r="N34" s="1" t="n">
        <v>0.192184443771811</v>
      </c>
      <c r="O34" s="1" t="n">
        <v>0.141148841371935</v>
      </c>
    </row>
    <row r="35" customFormat="false" ht="15.95" hidden="false" customHeight="true" outlineLevel="0" collapsed="false">
      <c r="A35" s="20" t="n">
        <v>11</v>
      </c>
      <c r="B35" s="21" t="s">
        <v>24</v>
      </c>
      <c r="C35" s="22" t="n">
        <v>207128.18</v>
      </c>
      <c r="D35" s="23"/>
      <c r="E35" s="23" t="n">
        <f aca="false">E36*$C$35</f>
        <v>69042.7095800633</v>
      </c>
      <c r="F35" s="23"/>
      <c r="G35" s="23" t="n">
        <f aca="false">G36*$C$35</f>
        <v>69042.7095800633</v>
      </c>
      <c r="H35" s="23"/>
      <c r="I35" s="23" t="n">
        <f aca="false">I36*$C$35</f>
        <v>69042.7095800633</v>
      </c>
      <c r="J35" s="16" t="n">
        <v>0.219584181732299</v>
      </c>
      <c r="K35" s="1" t="n">
        <v>0.113749151620586</v>
      </c>
      <c r="L35" s="1" t="n">
        <v>0.219584181732299</v>
      </c>
      <c r="M35" s="1" t="n">
        <v>0.113749151620586</v>
      </c>
      <c r="N35" s="1" t="n">
        <v>0.219584181732299</v>
      </c>
      <c r="O35" s="1" t="n">
        <v>0.113749151620586</v>
      </c>
    </row>
    <row r="36" customFormat="false" ht="12" hidden="false" customHeight="true" outlineLevel="0" collapsed="false">
      <c r="A36" s="20"/>
      <c r="B36" s="21"/>
      <c r="C36" s="17" t="n">
        <f aca="false">C35/$C$49</f>
        <v>0.0862258303071123</v>
      </c>
      <c r="D36" s="25"/>
      <c r="E36" s="18" t="n">
        <v>0.333333250840438</v>
      </c>
      <c r="F36" s="25"/>
      <c r="G36" s="18" t="n">
        <v>0.333333250840438</v>
      </c>
      <c r="H36" s="23"/>
      <c r="I36" s="19" t="n">
        <v>0.333333250840438</v>
      </c>
      <c r="J36" s="16"/>
      <c r="K36" s="28" t="n">
        <v>0.333333333333333</v>
      </c>
      <c r="M36" s="1" t="n">
        <v>0.333333333333333</v>
      </c>
      <c r="O36" s="1" t="n">
        <v>0.333333333333333</v>
      </c>
    </row>
    <row r="37" customFormat="false" ht="15.95" hidden="false" customHeight="true" outlineLevel="0" collapsed="false">
      <c r="A37" s="20" t="n">
        <v>12</v>
      </c>
      <c r="B37" s="21" t="s">
        <v>25</v>
      </c>
      <c r="C37" s="22" t="n">
        <v>66760.57</v>
      </c>
      <c r="D37" s="27"/>
      <c r="E37" s="27" t="n">
        <f aca="false">E38*$C$37</f>
        <v>22253.5178260606</v>
      </c>
      <c r="F37" s="27"/>
      <c r="G37" s="27" t="n">
        <f aca="false">G38*$C$37</f>
        <v>22253.5178260606</v>
      </c>
      <c r="H37" s="27"/>
      <c r="I37" s="27" t="n">
        <f aca="false">I38*$C$37</f>
        <v>22253.5178260606</v>
      </c>
      <c r="J37" s="16"/>
    </row>
    <row r="38" customFormat="false" ht="12" hidden="false" customHeight="true" outlineLevel="0" collapsed="false">
      <c r="A38" s="20"/>
      <c r="B38" s="21"/>
      <c r="C38" s="17" t="n">
        <f aca="false">C37/$C$49</f>
        <v>0.0277918995861697</v>
      </c>
      <c r="D38" s="25"/>
      <c r="E38" s="19" t="n">
        <v>0.333333250840438</v>
      </c>
      <c r="F38" s="25"/>
      <c r="G38" s="18" t="n">
        <v>0.333333250840438</v>
      </c>
      <c r="H38" s="25"/>
      <c r="I38" s="19" t="n">
        <v>0.333333250840438</v>
      </c>
      <c r="J38" s="16"/>
    </row>
    <row r="39" customFormat="false" ht="15.95" hidden="false" customHeight="true" outlineLevel="0" collapsed="false">
      <c r="A39" s="20" t="n">
        <v>13</v>
      </c>
      <c r="B39" s="21" t="s">
        <v>26</v>
      </c>
      <c r="C39" s="22" t="n">
        <v>113703.25</v>
      </c>
      <c r="D39" s="27"/>
      <c r="E39" s="23"/>
      <c r="F39" s="23"/>
      <c r="G39" s="23"/>
      <c r="H39" s="23" t="n">
        <f aca="false">H40*$C$39</f>
        <v>59553.9802468966</v>
      </c>
      <c r="I39" s="23" t="n">
        <f aca="false">I40*$C$39</f>
        <v>54149.2697531034</v>
      </c>
      <c r="J39" s="16"/>
    </row>
    <row r="40" customFormat="false" ht="12" hidden="false" customHeight="true" outlineLevel="0" collapsed="false">
      <c r="A40" s="20"/>
      <c r="B40" s="21"/>
      <c r="C40" s="17" t="n">
        <f aca="false">C39/$C$49</f>
        <v>0.0473337676209348</v>
      </c>
      <c r="D40" s="25"/>
      <c r="E40" s="26"/>
      <c r="F40" s="26"/>
      <c r="G40" s="26"/>
      <c r="H40" s="18" t="n">
        <v>0.52376673707125</v>
      </c>
      <c r="I40" s="19" t="n">
        <v>0.47623326292875</v>
      </c>
      <c r="J40" s="16"/>
    </row>
    <row r="41" customFormat="false" ht="15.95" hidden="false" customHeight="true" outlineLevel="0" collapsed="false">
      <c r="A41" s="20" t="n">
        <v>14</v>
      </c>
      <c r="B41" s="21" t="s">
        <v>27</v>
      </c>
      <c r="C41" s="22" t="n">
        <v>12817.01</v>
      </c>
      <c r="D41" s="23"/>
      <c r="E41" s="23"/>
      <c r="F41" s="23"/>
      <c r="G41" s="23"/>
      <c r="H41" s="23"/>
      <c r="I41" s="23" t="n">
        <v>12817</v>
      </c>
      <c r="J41" s="16"/>
    </row>
    <row r="42" customFormat="false" ht="12" hidden="false" customHeight="true" outlineLevel="0" collapsed="false">
      <c r="A42" s="20"/>
      <c r="B42" s="21"/>
      <c r="C42" s="17" t="n">
        <f aca="false">C41/$C$49</f>
        <v>0.00533562033570015</v>
      </c>
      <c r="D42" s="25"/>
      <c r="E42" s="23"/>
      <c r="F42" s="23"/>
      <c r="G42" s="23"/>
      <c r="H42" s="23"/>
      <c r="I42" s="19" t="n">
        <f aca="false">I41/$C$41</f>
        <v>0.99999921978683</v>
      </c>
      <c r="J42" s="16"/>
    </row>
    <row r="43" customFormat="false" ht="15.95" hidden="false" customHeight="true" outlineLevel="0" collapsed="false">
      <c r="A43" s="20" t="n">
        <v>15</v>
      </c>
      <c r="B43" s="21" t="s">
        <v>28</v>
      </c>
      <c r="C43" s="22" t="n">
        <v>141513.48</v>
      </c>
      <c r="D43" s="29" t="n">
        <f aca="false">D44*$C$43</f>
        <v>27196.6894400133</v>
      </c>
      <c r="E43" s="29" t="n">
        <f aca="false">E44*$C$43</f>
        <v>19974.4637405105</v>
      </c>
      <c r="F43" s="29" t="n">
        <f aca="false">F44*$C$43</f>
        <v>27196.6894400133</v>
      </c>
      <c r="G43" s="29" t="n">
        <f aca="false">G44*$C$43</f>
        <v>19974.4637405105</v>
      </c>
      <c r="H43" s="29" t="n">
        <f aca="false">H44*$C$43</f>
        <v>27196.6894400133</v>
      </c>
      <c r="I43" s="29" t="n">
        <f aca="false">I44*$C$43</f>
        <v>19974.4637405105</v>
      </c>
      <c r="J43" s="16"/>
    </row>
    <row r="44" customFormat="false" ht="12" hidden="false" customHeight="true" outlineLevel="0" collapsed="false">
      <c r="A44" s="20"/>
      <c r="B44" s="21"/>
      <c r="C44" s="30" t="n">
        <f aca="false">C43/$C$49</f>
        <v>0.0589109473788112</v>
      </c>
      <c r="D44" s="18" t="n">
        <v>0.192184443771811</v>
      </c>
      <c r="E44" s="18" t="n">
        <v>0.141148841371935</v>
      </c>
      <c r="F44" s="18" t="n">
        <v>0.192184443771811</v>
      </c>
      <c r="G44" s="18" t="n">
        <v>0.141148841371935</v>
      </c>
      <c r="H44" s="18" t="n">
        <v>0.192184443771811</v>
      </c>
      <c r="I44" s="18" t="n">
        <v>0.141148841371935</v>
      </c>
      <c r="J44" s="16"/>
    </row>
    <row r="45" customFormat="false" ht="15.95" hidden="false" customHeight="true" outlineLevel="0" collapsed="false">
      <c r="A45" s="20" t="n">
        <v>16</v>
      </c>
      <c r="B45" s="21" t="s">
        <v>29</v>
      </c>
      <c r="C45" s="22" t="n">
        <v>187034.69</v>
      </c>
      <c r="D45" s="31" t="n">
        <f aca="false">D46*$C$45</f>
        <v>41069.8593592043</v>
      </c>
      <c r="E45" s="31" t="n">
        <f aca="false">E46*$C$45</f>
        <v>21275.0373111193</v>
      </c>
      <c r="F45" s="31" t="n">
        <f aca="false">F46*$C$45</f>
        <v>41069.8593592043</v>
      </c>
      <c r="G45" s="31" t="n">
        <f aca="false">G46*$C$45</f>
        <v>21275.0373111193</v>
      </c>
      <c r="H45" s="31" t="n">
        <f aca="false">H46*$C$45</f>
        <v>41069.8593592043</v>
      </c>
      <c r="I45" s="31" t="n">
        <f aca="false">I46*$C$45</f>
        <v>21275.0373111193</v>
      </c>
      <c r="J45" s="16"/>
    </row>
    <row r="46" customFormat="false" ht="12" hidden="false" customHeight="true" outlineLevel="0" collapsed="false">
      <c r="A46" s="20"/>
      <c r="B46" s="21"/>
      <c r="C46" s="17" t="n">
        <f aca="false">C45/$C$49</f>
        <v>0.0778610686459146</v>
      </c>
      <c r="D46" s="18" t="n">
        <v>0.219584181732299</v>
      </c>
      <c r="E46" s="18" t="n">
        <v>0.113749151620586</v>
      </c>
      <c r="F46" s="18" t="n">
        <v>0.219584181732299</v>
      </c>
      <c r="G46" s="18" t="n">
        <v>0.113749151620586</v>
      </c>
      <c r="H46" s="18" t="n">
        <v>0.219584181732299</v>
      </c>
      <c r="I46" s="18" t="n">
        <v>0.113749151620586</v>
      </c>
      <c r="J46" s="16"/>
    </row>
    <row r="47" customFormat="false" ht="15" hidden="false" customHeight="true" outlineLevel="0" collapsed="false">
      <c r="A47" s="20" t="n">
        <v>17</v>
      </c>
      <c r="B47" s="21" t="s">
        <v>30</v>
      </c>
      <c r="C47" s="22" t="n">
        <v>9105.166</v>
      </c>
      <c r="D47" s="25"/>
      <c r="E47" s="31" t="n">
        <f aca="false">E48*$C$47</f>
        <v>3035.05533333333</v>
      </c>
      <c r="F47" s="31"/>
      <c r="G47" s="31" t="n">
        <f aca="false">G48*$C$47</f>
        <v>3035.05533333333</v>
      </c>
      <c r="H47" s="31"/>
      <c r="I47" s="31" t="n">
        <f aca="false">I48*$C$47</f>
        <v>3035.05533333333</v>
      </c>
      <c r="J47" s="16"/>
    </row>
    <row r="48" customFormat="false" ht="15" hidden="false" customHeight="true" outlineLevel="0" collapsed="false">
      <c r="A48" s="20"/>
      <c r="B48" s="21"/>
      <c r="C48" s="17" t="n">
        <f aca="false">C47/$C$49</f>
        <v>0.00379040890734466</v>
      </c>
      <c r="D48" s="25"/>
      <c r="E48" s="18" t="n">
        <v>0.333333333333333</v>
      </c>
      <c r="F48" s="25"/>
      <c r="G48" s="19" t="n">
        <v>0.333333333333333</v>
      </c>
      <c r="H48" s="25"/>
      <c r="I48" s="19" t="n">
        <v>0.333333333333333</v>
      </c>
      <c r="J48" s="16"/>
    </row>
    <row r="49" customFormat="false" ht="15.75" hidden="false" customHeight="false" outlineLevel="0" collapsed="false">
      <c r="A49" s="32" t="s">
        <v>31</v>
      </c>
      <c r="B49" s="32"/>
      <c r="C49" s="33" t="n">
        <f aca="false">C15+C17+C19+C21+C23+C25+C27+C29+C31+C33+C35+C37+C39+C41+C43+C45+C47</f>
        <v>2402159.298</v>
      </c>
      <c r="D49" s="33" t="n">
        <f aca="false">D15+D17+D19+D21+D23+D25+D27+D29+D31+D33+D35+D37+D39+D41+D43+D45+D47</f>
        <v>214000.435984037</v>
      </c>
      <c r="E49" s="33" t="n">
        <f aca="false">E15+E17+E19+E21+E23+E25+E27+E29+E31+E33+E35+E37+E39+E41+E43+E45+E47</f>
        <v>511122.086990205</v>
      </c>
      <c r="F49" s="33" t="n">
        <f aca="false">F15+F17+F19+F21+F23+F25+F27+F29+F31+F33+F35+F37+F39+F41+F43+F45+F47</f>
        <v>210634.411647375</v>
      </c>
      <c r="G49" s="33" t="n">
        <f aca="false">G15+G17+G19+G21+G23+G25+G27+G29+G31+G33+G35+G37+G39+G41+G43+G45+G47</f>
        <v>511122.086990205</v>
      </c>
      <c r="H49" s="33" t="n">
        <f aca="false">H15+H17+H19+H21+H23+H25+H27+H29+H31+H33+H35+H37+H39+H41+H43+H45+H47</f>
        <v>270188.391894272</v>
      </c>
      <c r="I49" s="33" t="n">
        <f aca="false">I15+I17+I19+I21+I23+I25+I27+I29+I31+I33+I35+I37+I39+I41+I43+I45+I47</f>
        <v>685091.589781662</v>
      </c>
    </row>
    <row r="50" customFormat="false" ht="15.75" hidden="false" customHeight="false" outlineLevel="0" collapsed="false">
      <c r="A50" s="34"/>
      <c r="B50" s="11" t="s">
        <v>32</v>
      </c>
      <c r="C50" s="11"/>
      <c r="D50" s="35" t="n">
        <f aca="false">D49/$C$49</f>
        <v>0.0890866963578188</v>
      </c>
      <c r="E50" s="35" t="n">
        <f aca="false">E49/$C$49</f>
        <v>0.212776099992934</v>
      </c>
      <c r="F50" s="35" t="n">
        <f aca="false">F49/$C$49</f>
        <v>0.0876854469321606</v>
      </c>
      <c r="G50" s="35" t="n">
        <f aca="false">G49/$C$49</f>
        <v>0.212776099992934</v>
      </c>
      <c r="H50" s="35" t="n">
        <f aca="false">H49/$C$49</f>
        <v>0.112477299952266</v>
      </c>
      <c r="I50" s="35" t="n">
        <f aca="false">I49/$C$49</f>
        <v>0.285198234085499</v>
      </c>
    </row>
    <row r="51" customFormat="false" ht="15.75" hidden="false" customHeight="false" outlineLevel="0" collapsed="false">
      <c r="A51" s="36"/>
      <c r="B51" s="37" t="s">
        <v>33</v>
      </c>
      <c r="C51" s="37"/>
      <c r="D51" s="38" t="n">
        <f aca="false">D49</f>
        <v>214000.435984037</v>
      </c>
      <c r="E51" s="38" t="n">
        <f aca="false">D51+E49</f>
        <v>725122.522974242</v>
      </c>
      <c r="F51" s="38" t="n">
        <f aca="false">E51+F49</f>
        <v>935756.934621617</v>
      </c>
      <c r="G51" s="38" t="n">
        <f aca="false">F51+G49</f>
        <v>1446879.02161182</v>
      </c>
      <c r="H51" s="38" t="n">
        <f aca="false">G51+H49</f>
        <v>1717067.41350609</v>
      </c>
      <c r="I51" s="39" t="n">
        <f aca="false">H51+I49</f>
        <v>2402159.00328776</v>
      </c>
    </row>
    <row r="52" customFormat="false" ht="15.75" hidden="false" customHeight="false" outlineLevel="0" collapsed="false">
      <c r="A52" s="40"/>
      <c r="B52" s="11" t="s">
        <v>34</v>
      </c>
      <c r="C52" s="11"/>
      <c r="D52" s="35" t="n">
        <f aca="false">D51/$C$49</f>
        <v>0.0890866963578188</v>
      </c>
      <c r="E52" s="35" t="n">
        <f aca="false">E51/$C$49</f>
        <v>0.301862796350753</v>
      </c>
      <c r="F52" s="35" t="n">
        <f aca="false">F51/$C$49</f>
        <v>0.389548243282914</v>
      </c>
      <c r="G52" s="35" t="n">
        <f aca="false">G51/$C$49</f>
        <v>0.602324343275848</v>
      </c>
      <c r="H52" s="35" t="n">
        <f aca="false">H51/$C$49</f>
        <v>0.714801643228114</v>
      </c>
      <c r="I52" s="35" t="n">
        <f aca="false">I51/$C$49</f>
        <v>0.999999877313613</v>
      </c>
    </row>
    <row r="53" customFormat="false" ht="15" hidden="false" customHeight="false" outlineLevel="0" collapsed="false">
      <c r="A53" s="41"/>
      <c r="B53" s="42"/>
      <c r="C53" s="42"/>
      <c r="D53" s="42"/>
      <c r="E53" s="42"/>
      <c r="F53" s="42"/>
      <c r="G53" s="42"/>
      <c r="H53" s="42"/>
      <c r="I53" s="42"/>
    </row>
    <row r="54" customFormat="false" ht="15" hidden="false" customHeight="false" outlineLevel="0" collapsed="false">
      <c r="A54" s="41"/>
      <c r="B54" s="42"/>
      <c r="C54" s="42"/>
      <c r="D54" s="42"/>
      <c r="E54" s="42"/>
      <c r="F54" s="42"/>
      <c r="G54" s="42"/>
      <c r="H54" s="42"/>
      <c r="I54" s="42"/>
    </row>
    <row r="55" customFormat="false" ht="15" hidden="false" customHeight="false" outlineLevel="0" collapsed="false">
      <c r="A55" s="41"/>
      <c r="B55" s="42"/>
      <c r="C55" s="42"/>
      <c r="D55" s="42"/>
      <c r="E55" s="42"/>
      <c r="F55" s="42"/>
      <c r="G55" s="42"/>
      <c r="H55" s="42"/>
      <c r="I55" s="42"/>
    </row>
    <row r="56" customFormat="false" ht="15" hidden="false" customHeight="false" outlineLevel="0" collapsed="false">
      <c r="A56" s="41"/>
      <c r="B56" s="42"/>
      <c r="C56" s="42"/>
      <c r="D56" s="42"/>
      <c r="E56" s="42"/>
      <c r="F56" s="42"/>
      <c r="G56" s="42"/>
      <c r="H56" s="42"/>
      <c r="I56" s="42"/>
    </row>
    <row r="57" customFormat="false" ht="15" hidden="false" customHeight="false" outlineLevel="0" collapsed="false">
      <c r="A57" s="2"/>
      <c r="B57" s="2"/>
      <c r="C57" s="2"/>
      <c r="D57" s="2"/>
      <c r="E57" s="2"/>
      <c r="F57" s="2"/>
      <c r="G57" s="2"/>
      <c r="H57" s="2"/>
      <c r="I57" s="2"/>
    </row>
    <row r="58" customFormat="false" ht="15" hidden="false" customHeight="false" outlineLevel="0" collapsed="false">
      <c r="A58" s="42"/>
      <c r="B58" s="42"/>
      <c r="C58" s="42"/>
      <c r="D58" s="43" t="s">
        <v>35</v>
      </c>
      <c r="E58" s="43"/>
      <c r="F58" s="43"/>
      <c r="G58" s="42"/>
      <c r="H58" s="42"/>
      <c r="I58" s="42"/>
    </row>
    <row r="59" customFormat="false" ht="15" hidden="false" customHeight="false" outlineLevel="0" collapsed="false">
      <c r="A59" s="42"/>
      <c r="B59" s="42"/>
      <c r="C59" s="42"/>
      <c r="D59" s="44" t="s">
        <v>36</v>
      </c>
      <c r="E59" s="44"/>
      <c r="F59" s="44"/>
      <c r="G59" s="42"/>
      <c r="H59" s="42"/>
      <c r="I59" s="42"/>
    </row>
    <row r="60" customFormat="false" ht="15" hidden="false" customHeight="false" outlineLevel="0" collapsed="false">
      <c r="A60" s="42"/>
      <c r="B60" s="42"/>
      <c r="C60" s="42"/>
      <c r="D60" s="44" t="s">
        <v>37</v>
      </c>
      <c r="E60" s="44"/>
      <c r="F60" s="44"/>
      <c r="G60" s="42"/>
      <c r="H60" s="42"/>
      <c r="I60" s="42"/>
    </row>
  </sheetData>
  <mergeCells count="58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F10"/>
    <mergeCell ref="A11:E11"/>
    <mergeCell ref="A12:I12"/>
    <mergeCell ref="A13:A14"/>
    <mergeCell ref="B13:B14"/>
    <mergeCell ref="C13:C14"/>
    <mergeCell ref="D13:I13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B49"/>
    <mergeCell ref="B50:C50"/>
    <mergeCell ref="B51:C51"/>
    <mergeCell ref="B52:C52"/>
    <mergeCell ref="A57:I57"/>
    <mergeCell ref="D58:F58"/>
    <mergeCell ref="D59:F59"/>
    <mergeCell ref="D60:F60"/>
  </mergeCells>
  <printOptions headings="false" gridLines="false" gridLinesSet="true" horizontalCentered="true" verticalCentered="false"/>
  <pageMargins left="0.39375" right="0.39375" top="0.315277777777778" bottom="0.315277777777778" header="0.511805555555555" footer="0.315277777777778"/>
  <pageSetup paperSize="9" scale="100" firstPageNumber="1" fitToWidth="0" fitToHeight="1" pageOrder="overThenDown" orientation="landscape" blackAndWhite="false" draft="false" cellComments="none" useFirstPageNumber="true" horizontalDpi="300" verticalDpi="300" copies="1"/>
  <headerFooter differentFirst="false" differentOddEven="false">
    <oddHeader/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6793</TotalTime>
  <Application>LibreOffice/5.2.6.2$Windows_x86 LibreOffice_project/a3100ed2409ebf1c212f5048fbe377c281438fdc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2016-03-23T10:09:33Z</dcterms:created>
  <dc:creator>Raffaella Ferreira</dc:creator>
  <dc:description/>
  <dc:language>pt-BR</dc:language>
  <cp:lastModifiedBy>Lais</cp:lastModifiedBy>
  <cp:lastPrinted>2016-10-26T14:35:04Z</cp:lastPrinted>
  <dcterms:modified xsi:type="dcterms:W3CDTF">2017-02-10T17:14:03Z</dcterms:modified>
  <cp:revision>524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